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915"/>
  <workbookPr/>
  <mc:AlternateContent xmlns:mc="http://schemas.openxmlformats.org/markup-compatibility/2006">
    <mc:Choice Requires="x15">
      <x15ac:absPath xmlns:x15ac="http://schemas.microsoft.com/office/spreadsheetml/2010/11/ac" url="/Users/lea/Dropbox (Arhitektuurikeskus)/KODUSED ASJAD/Lea töö/Kolmas laps/Laps on kingitus/"/>
    </mc:Choice>
  </mc:AlternateContent>
  <bookViews>
    <workbookView xWindow="780" yWindow="5460" windowWidth="25760" windowHeight="13880" tabRatio="500"/>
  </bookViews>
  <sheets>
    <sheet name="Sünnid 1919-2016" sheetId="5" r:id="rId1"/>
    <sheet name="Naised ja lapsed" sheetId="3" r:id="rId2"/>
    <sheet name="Rahvastikuprognoos" sheetId="4" r:id="rId3"/>
    <sheet name="Sünnitusealiste prognoos" sheetId="6" r:id="rId4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8" i="6" l="1"/>
  <c r="M5" i="6"/>
  <c r="M6" i="6"/>
  <c r="M7" i="6"/>
  <c r="M8" i="6"/>
  <c r="M4" i="6"/>
  <c r="L5" i="6"/>
  <c r="L6" i="6"/>
  <c r="L7" i="6"/>
  <c r="L4" i="6"/>
  <c r="D5" i="6"/>
  <c r="G4" i="3"/>
  <c r="H4" i="3"/>
  <c r="I4" i="3"/>
  <c r="J4" i="3"/>
  <c r="K4" i="3"/>
  <c r="L4" i="3"/>
  <c r="M4" i="3"/>
  <c r="N4" i="3"/>
  <c r="O4" i="3"/>
  <c r="O3" i="3"/>
  <c r="C3" i="3"/>
  <c r="F4" i="3"/>
  <c r="E4" i="3"/>
  <c r="C4" i="3"/>
</calcChain>
</file>

<file path=xl/sharedStrings.xml><?xml version="1.0" encoding="utf-8"?>
<sst xmlns="http://schemas.openxmlformats.org/spreadsheetml/2006/main" count="207" uniqueCount="187">
  <si>
    <t>Naisi</t>
  </si>
  <si>
    <t>1 laps</t>
  </si>
  <si>
    <t>2 last</t>
  </si>
  <si>
    <t>Kokku</t>
  </si>
  <si>
    <t>Ei ole sünnitanud</t>
  </si>
  <si>
    <t>3 last</t>
  </si>
  <si>
    <t>4 last</t>
  </si>
  <si>
    <t>5 last</t>
  </si>
  <si>
    <t>6 last</t>
  </si>
  <si>
    <t>7 last</t>
  </si>
  <si>
    <t>8 last</t>
  </si>
  <si>
    <t>9 last</t>
  </si>
  <si>
    <t>Vähemalt 10 last</t>
  </si>
  <si>
    <t>Lapsi</t>
  </si>
  <si>
    <t>ÜRO rahvastikuprognoosi (2015) kõrge sündimuse variant</t>
  </si>
  <si>
    <t>2015-19</t>
  </si>
  <si>
    <t>2020-24</t>
  </si>
  <si>
    <t>2025-29</t>
  </si>
  <si>
    <t>2030-34</t>
  </si>
  <si>
    <t>2035-39</t>
  </si>
  <si>
    <t>2040-44</t>
  </si>
  <si>
    <t>2045-49</t>
  </si>
  <si>
    <t>2050-54</t>
  </si>
  <si>
    <t>2055-59</t>
  </si>
  <si>
    <t>2060-64</t>
  </si>
  <si>
    <t>2065-69</t>
  </si>
  <si>
    <t>2070-74</t>
  </si>
  <si>
    <t>2075-79</t>
  </si>
  <si>
    <t>2080-84</t>
  </si>
  <si>
    <t>2085-89</t>
  </si>
  <si>
    <t>2090-94</t>
  </si>
  <si>
    <t>2095-99</t>
  </si>
  <si>
    <t>2015-2020</t>
  </si>
  <si>
    <t>2020-2025</t>
  </si>
  <si>
    <t>2025-2030</t>
  </si>
  <si>
    <t>2030-2035</t>
  </si>
  <si>
    <t>2035-2040</t>
  </si>
  <si>
    <t>2040-2045</t>
  </si>
  <si>
    <t>2045-2050</t>
  </si>
  <si>
    <t>2050-2055</t>
  </si>
  <si>
    <t>2055-2060</t>
  </si>
  <si>
    <t>2060-2065</t>
  </si>
  <si>
    <t>2065-2070</t>
  </si>
  <si>
    <t>2070-2075</t>
  </si>
  <si>
    <t>2075-2080</t>
  </si>
  <si>
    <t>2080-2085</t>
  </si>
  <si>
    <t>2085-2090</t>
  </si>
  <si>
    <t>2090-2095</t>
  </si>
  <si>
    <t>2095-2100</t>
  </si>
  <si>
    <t>Aasta</t>
  </si>
  <si>
    <t>V2. 500 sündi enam (SSK tõus 1.77-ni)</t>
  </si>
  <si>
    <t>V3. 1500 sündi enam (SSK tõus 1.97-ni)</t>
  </si>
  <si>
    <t>V4. 1800 sündi enam (SSK tõus 2.07-ni)</t>
  </si>
  <si>
    <t>V5. 3000 sündi enam (SSK järjepidev tõus 1,91-lt 2,37-ni)</t>
  </si>
  <si>
    <t>Tabel 2. 1970. a sündinud (41 a) naiste arv</t>
  </si>
  <si>
    <t>3 ja enam last</t>
  </si>
  <si>
    <t>Tabel 3. Rahvaarvu prognoos aastani 2100</t>
  </si>
  <si>
    <t>Variantides toodud sündimustaseme saavutamine ei toimu kohe vaid 20-30 aasta vältel.</t>
  </si>
  <si>
    <t>Prognoosivariantide V1-V4 puhul on eeldatud rändevoogude tasakaalu, V5 arvestab eeldab mõningast väljarände ülekaalu.</t>
  </si>
  <si>
    <t xml:space="preserve">Allikad: </t>
  </si>
  <si>
    <t>V1-V4: Eesti inimarengu aruanne 2016/2017 "Eesti Rändeajastul"</t>
  </si>
  <si>
    <t>1919</t>
  </si>
  <si>
    <t>1920</t>
  </si>
  <si>
    <t>1921</t>
  </si>
  <si>
    <t>1922</t>
  </si>
  <si>
    <t>1923</t>
  </si>
  <si>
    <t>1924</t>
  </si>
  <si>
    <t>1925</t>
  </si>
  <si>
    <t>1926</t>
  </si>
  <si>
    <t>1927</t>
  </si>
  <si>
    <t>1928</t>
  </si>
  <si>
    <t>1929</t>
  </si>
  <si>
    <t>1930</t>
  </si>
  <si>
    <t>1931</t>
  </si>
  <si>
    <t>1932</t>
  </si>
  <si>
    <t>1933</t>
  </si>
  <si>
    <t>1934</t>
  </si>
  <si>
    <t>1935</t>
  </si>
  <si>
    <t>1936</t>
  </si>
  <si>
    <t>1937</t>
  </si>
  <si>
    <t>1938</t>
  </si>
  <si>
    <t>1939</t>
  </si>
  <si>
    <t>1940</t>
  </si>
  <si>
    <t>1941</t>
  </si>
  <si>
    <t>1942</t>
  </si>
  <si>
    <t>1943</t>
  </si>
  <si>
    <t>1944</t>
  </si>
  <si>
    <t>1945</t>
  </si>
  <si>
    <t>1946</t>
  </si>
  <si>
    <t>1947</t>
  </si>
  <si>
    <t>1948</t>
  </si>
  <si>
    <t>1949</t>
  </si>
  <si>
    <t>1950</t>
  </si>
  <si>
    <t>1951</t>
  </si>
  <si>
    <t>1952</t>
  </si>
  <si>
    <t>1953</t>
  </si>
  <si>
    <t>1954</t>
  </si>
  <si>
    <t>1955</t>
  </si>
  <si>
    <t>1956</t>
  </si>
  <si>
    <t>1957</t>
  </si>
  <si>
    <t>1958</t>
  </si>
  <si>
    <t>1959</t>
  </si>
  <si>
    <t>1960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</si>
  <si>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</si>
  <si>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</si>
  <si>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</si>
  <si>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</si>
  <si>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</si>
  <si>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</si>
  <si>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</si>
  <si>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</si>
  <si>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</si>
  <si>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</si>
  <si>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</si>
  <si>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</si>
  <si>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</si>
  <si>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</si>
  <si>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</si>
  <si>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</si>
  <si>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</si>
  <si>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</si>
  <si>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</si>
  <si>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</si>
  <si>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</si>
  <si>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</si>
  <si>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</si>
  <si>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</si>
  <si>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</si>
  <si>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</si>
  <si>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</si>
  <si>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</si>
  <si>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</si>
  <si>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</si>
  <si>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</si>
  <si>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</si>
  <si>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</si>
  <si>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</si>
  <si>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</si>
  <si>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</si>
  <si>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</si>
  <si>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</si>
  <si>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</si>
  <si>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</si>
  <si>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</si>
  <si>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</si>
  <si>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</si>
  <si>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</si>
  <si>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</si>
  <si>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</si>
  <si>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</si>
  <si>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</si>
  <si>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</si>
  <si>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</si>
  <si>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</si>
  <si>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</si>
  <si>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</si>
  <si>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</si>
  <si>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</si>
  <si>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</si>
  <si>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Tabel 1. Elussündinud 1919-2016</t>
  </si>
  <si>
    <t>Sünde</t>
  </si>
  <si>
    <t>SSK 1.67</t>
  </si>
  <si>
    <t>V5: ÜRO rahvastikuprognoosi (2015) kõrge sündimuse variant</t>
  </si>
  <si>
    <t>SSK 1.77</t>
  </si>
  <si>
    <t>SSK 1.97</t>
  </si>
  <si>
    <t>SSK 2.07</t>
  </si>
  <si>
    <t>V1. Tänane sündimuse tase     (SSK 1.67)</t>
  </si>
  <si>
    <t>Tabel 3.1 Variantide arvutamisel eeldatud sündimuskordaja dünaamika</t>
  </si>
  <si>
    <t>Tabel 3.2 Prognoositud iga-aastane sündide arv (5-aastaste kalendriperioodide keskmised) ehk uute aastakäikude keskmine suurus</t>
  </si>
  <si>
    <t>Allikas: Eesti Statistikaameti andmebaas. www.pub.stat.ee. Tabel RV106</t>
  </si>
  <si>
    <t>Allikas: Eesti Statistikaameti andmebaas. www.pub.stat.ee. Tabel RL0411</t>
  </si>
  <si>
    <t xml:space="preserve">Naised 15-19 </t>
  </si>
  <si>
    <t>Naised 20-24</t>
  </si>
  <si>
    <t>Naised 25-29</t>
  </si>
  <si>
    <t>Naised 35-39</t>
  </si>
  <si>
    <t>Naised 30-34</t>
  </si>
  <si>
    <t>Naised 40-44</t>
  </si>
  <si>
    <t>Tabel 4. Sünnitusealiste naiste prognoos</t>
  </si>
  <si>
    <t>Tüdrukud 0 a</t>
  </si>
  <si>
    <t>Tüdrukud 1-4</t>
  </si>
  <si>
    <t>Tüdrukud 5-9</t>
  </si>
  <si>
    <t>Tüdrukud 10-14</t>
  </si>
  <si>
    <t>Kokku naised 20-44</t>
  </si>
  <si>
    <t>Kokku naised 20-39</t>
  </si>
  <si>
    <t>...</t>
  </si>
  <si>
    <t xml:space="preserve">Prognoosi aluseks on  vanusgruppide suurus 2017. aasta alguse seisuga. Prognoosi tegemisel ei ole arvestatud suremust ega sisse/väljarännet. </t>
  </si>
  <si>
    <t>Allikas: Eesti Statistikaameti andmebaas. www.pub.stat.ee. Tabel RV022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</si>
</sst>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"/>
    </font>
    <font>
      <sz val="12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 applyProtection="1">
      <alignment horizontal="right"/>
      <protection locked="0"/>
    </xf>
    <xf numFmtId="0" fontId="0" fillId="0" borderId="1" xfId="0" applyBorder="1" applyAlignment="1">
      <alignment wrapText="1"/>
    </xf>
    <xf numFmtId="0" fontId="2" fillId="0" borderId="1" xfId="0" applyFont="1" applyBorder="1" applyAlignment="1" applyProtection="1">
      <alignment horizontal="left" wrapText="1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0" fillId="0" borderId="1" xfId="0" applyBorder="1"/>
    <xf numFmtId="0" fontId="0" fillId="0" borderId="1" xfId="0" applyBorder="1" applyAlignment="1" applyProtection="1">
      <alignment horizontal="right"/>
      <protection locked="0"/>
    </xf>
    <xf numFmtId="0" fontId="4" fillId="0" borderId="0" xfId="0" applyNumberFormat="1" applyFont="1" applyAlignment="1"/>
    <xf numFmtId="0" fontId="5" fillId="0" borderId="0" xfId="0" applyNumberFormat="1" applyFont="1" applyAlignment="1"/>
    <xf numFmtId="0" fontId="5" fillId="0" borderId="1" xfId="0" applyNumberFormat="1" applyFont="1" applyBorder="1" applyAlignment="1">
      <alignment wrapText="1"/>
    </xf>
    <xf numFmtId="0" fontId="5" fillId="0" borderId="1" xfId="0" applyNumberFormat="1" applyFont="1" applyBorder="1" applyAlignment="1"/>
    <xf numFmtId="0" fontId="5" fillId="0" borderId="1" xfId="0" applyNumberFormat="1" applyFont="1" applyBorder="1" applyAlignment="1">
      <alignment horizontal="right"/>
    </xf>
    <xf numFmtId="0" fontId="5" fillId="0" borderId="1" xfId="0" applyNumberFormat="1" applyFont="1" applyFill="1" applyBorder="1" applyAlignment="1">
      <alignment horizontal="right"/>
    </xf>
    <xf numFmtId="0" fontId="5" fillId="0" borderId="1" xfId="0" applyNumberFormat="1" applyFont="1" applyFill="1" applyBorder="1" applyAlignment="1"/>
    <xf numFmtId="0" fontId="3" fillId="0" borderId="0" xfId="0" applyFont="1"/>
    <xf numFmtId="0" fontId="5" fillId="0" borderId="0" xfId="0" applyNumberFormat="1" applyFont="1" applyBorder="1" applyAlignment="1"/>
    <xf numFmtId="0" fontId="5" fillId="0" borderId="0" xfId="0" applyNumberFormat="1" applyFont="1" applyBorder="1" applyAlignment="1">
      <alignment horizontal="right"/>
    </xf>
    <xf numFmtId="0" fontId="1" fillId="0" borderId="0" xfId="0" applyFont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0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tabSelected="1" workbookViewId="0">
      <selection activeCell="D23" sqref="D23"/>
    </sheetView>
  </sheetViews>
  <sheetFormatPr baseColWidth="10" defaultRowHeight="16" x14ac:dyDescent="0.2"/>
  <sheetData>
    <row r="1" spans="1:2" x14ac:dyDescent="0.2">
      <c r="A1" s="16" t="s">
        <v>159</v>
      </c>
    </row>
    <row r="2" spans="1:2" x14ac:dyDescent="0.2">
      <c r="A2" s="21" t="s">
        <v>49</v>
      </c>
      <c r="B2" s="21" t="s">
        <v>160</v>
      </c>
    </row>
    <row r="3" spans="1:2" x14ac:dyDescent="0.2">
      <c r="A3" s="20" t="s">
        <v>61</v>
      </c>
      <c r="B3" s="8">
        <v>18456</v>
      </c>
    </row>
    <row r="4" spans="1:2" x14ac:dyDescent="0.2">
      <c r="A4" s="20" t="s">
        <v>62</v>
      </c>
      <c r="B4" s="8">
        <v>19625</v>
      </c>
    </row>
    <row r="5" spans="1:2" x14ac:dyDescent="0.2">
      <c r="A5" s="20" t="s">
        <v>63</v>
      </c>
      <c r="B5" s="8">
        <v>22067</v>
      </c>
    </row>
    <row r="6" spans="1:2" x14ac:dyDescent="0.2">
      <c r="A6" s="20" t="s">
        <v>64</v>
      </c>
      <c r="B6" s="8">
        <v>22255</v>
      </c>
    </row>
    <row r="7" spans="1:2" x14ac:dyDescent="0.2">
      <c r="A7" s="20" t="s">
        <v>65</v>
      </c>
      <c r="B7" s="8">
        <v>22347</v>
      </c>
    </row>
    <row r="8" spans="1:2" x14ac:dyDescent="0.2">
      <c r="A8" s="20" t="s">
        <v>66</v>
      </c>
      <c r="B8" s="8">
        <v>21441</v>
      </c>
    </row>
    <row r="9" spans="1:2" x14ac:dyDescent="0.2">
      <c r="A9" s="20" t="s">
        <v>67</v>
      </c>
      <c r="B9" s="8">
        <v>20445</v>
      </c>
    </row>
    <row r="10" spans="1:2" x14ac:dyDescent="0.2">
      <c r="A10" s="20" t="s">
        <v>68</v>
      </c>
      <c r="B10" s="8">
        <v>19977</v>
      </c>
    </row>
    <row r="11" spans="1:2" x14ac:dyDescent="0.2">
      <c r="A11" s="20" t="s">
        <v>69</v>
      </c>
      <c r="B11" s="8">
        <v>19705</v>
      </c>
    </row>
    <row r="12" spans="1:2" x14ac:dyDescent="0.2">
      <c r="A12" s="20" t="s">
        <v>70</v>
      </c>
      <c r="B12" s="8">
        <v>20064</v>
      </c>
    </row>
    <row r="13" spans="1:2" x14ac:dyDescent="0.2">
      <c r="A13" s="20" t="s">
        <v>71</v>
      </c>
      <c r="B13" s="8">
        <v>19110</v>
      </c>
    </row>
    <row r="14" spans="1:2" x14ac:dyDescent="0.2">
      <c r="A14" s="20" t="s">
        <v>72</v>
      </c>
      <c r="B14" s="8">
        <v>19471</v>
      </c>
    </row>
    <row r="15" spans="1:2" x14ac:dyDescent="0.2">
      <c r="A15" s="20" t="s">
        <v>73</v>
      </c>
      <c r="B15" s="8">
        <v>19509</v>
      </c>
    </row>
    <row r="16" spans="1:2" x14ac:dyDescent="0.2">
      <c r="A16" s="20" t="s">
        <v>74</v>
      </c>
      <c r="B16" s="8">
        <v>19742</v>
      </c>
    </row>
    <row r="17" spans="1:2" x14ac:dyDescent="0.2">
      <c r="A17" s="20" t="s">
        <v>75</v>
      </c>
      <c r="B17" s="8">
        <v>18208</v>
      </c>
    </row>
    <row r="18" spans="1:2" x14ac:dyDescent="0.2">
      <c r="A18" s="20" t="s">
        <v>76</v>
      </c>
      <c r="B18" s="8">
        <v>17305</v>
      </c>
    </row>
    <row r="19" spans="1:2" x14ac:dyDescent="0.2">
      <c r="A19" s="20" t="s">
        <v>77</v>
      </c>
      <c r="B19" s="8">
        <v>17891</v>
      </c>
    </row>
    <row r="20" spans="1:2" x14ac:dyDescent="0.2">
      <c r="A20" s="20" t="s">
        <v>78</v>
      </c>
      <c r="B20" s="8">
        <v>18222</v>
      </c>
    </row>
    <row r="21" spans="1:2" x14ac:dyDescent="0.2">
      <c r="A21" s="20" t="s">
        <v>79</v>
      </c>
      <c r="B21" s="8">
        <v>18190</v>
      </c>
    </row>
    <row r="22" spans="1:2" x14ac:dyDescent="0.2">
      <c r="A22" s="20" t="s">
        <v>80</v>
      </c>
      <c r="B22" s="8">
        <v>18453</v>
      </c>
    </row>
    <row r="23" spans="1:2" x14ac:dyDescent="0.2">
      <c r="A23" s="20" t="s">
        <v>81</v>
      </c>
      <c r="B23" s="8">
        <v>18475</v>
      </c>
    </row>
    <row r="24" spans="1:2" x14ac:dyDescent="0.2">
      <c r="A24" s="20" t="s">
        <v>82</v>
      </c>
      <c r="B24" s="8">
        <v>18407</v>
      </c>
    </row>
    <row r="25" spans="1:2" x14ac:dyDescent="0.2">
      <c r="A25" s="20" t="s">
        <v>83</v>
      </c>
      <c r="B25" s="8">
        <v>19574</v>
      </c>
    </row>
    <row r="26" spans="1:2" x14ac:dyDescent="0.2">
      <c r="A26" s="20" t="s">
        <v>84</v>
      </c>
      <c r="B26" s="8">
        <v>19242</v>
      </c>
    </row>
    <row r="27" spans="1:2" x14ac:dyDescent="0.2">
      <c r="A27" s="20" t="s">
        <v>85</v>
      </c>
      <c r="B27" s="8">
        <v>16001</v>
      </c>
    </row>
    <row r="28" spans="1:2" x14ac:dyDescent="0.2">
      <c r="A28" s="20" t="s">
        <v>86</v>
      </c>
      <c r="B28" s="8">
        <v>15180</v>
      </c>
    </row>
    <row r="29" spans="1:2" x14ac:dyDescent="0.2">
      <c r="A29" s="20" t="s">
        <v>87</v>
      </c>
      <c r="B29" s="8">
        <v>14968</v>
      </c>
    </row>
    <row r="30" spans="1:2" x14ac:dyDescent="0.2">
      <c r="A30" s="20" t="s">
        <v>88</v>
      </c>
      <c r="B30" s="8">
        <v>19408</v>
      </c>
    </row>
    <row r="31" spans="1:2" x14ac:dyDescent="0.2">
      <c r="A31" s="20" t="s">
        <v>89</v>
      </c>
      <c r="B31" s="8">
        <v>22721</v>
      </c>
    </row>
    <row r="32" spans="1:2" x14ac:dyDescent="0.2">
      <c r="A32" s="20" t="s">
        <v>90</v>
      </c>
      <c r="B32" s="8">
        <v>21777</v>
      </c>
    </row>
    <row r="33" spans="1:2" x14ac:dyDescent="0.2">
      <c r="A33" s="20" t="s">
        <v>91</v>
      </c>
      <c r="B33" s="8">
        <v>21770</v>
      </c>
    </row>
    <row r="34" spans="1:2" x14ac:dyDescent="0.2">
      <c r="A34" s="20" t="s">
        <v>92</v>
      </c>
      <c r="B34" s="8">
        <v>20279</v>
      </c>
    </row>
    <row r="35" spans="1:2" x14ac:dyDescent="0.2">
      <c r="A35" s="20" t="s">
        <v>93</v>
      </c>
      <c r="B35" s="8">
        <v>20730</v>
      </c>
    </row>
    <row r="36" spans="1:2" x14ac:dyDescent="0.2">
      <c r="A36" s="20" t="s">
        <v>94</v>
      </c>
      <c r="B36" s="8">
        <v>21111</v>
      </c>
    </row>
    <row r="37" spans="1:2" x14ac:dyDescent="0.2">
      <c r="A37" s="20" t="s">
        <v>95</v>
      </c>
      <c r="B37" s="8">
        <v>20146</v>
      </c>
    </row>
    <row r="38" spans="1:2" x14ac:dyDescent="0.2">
      <c r="A38" s="20" t="s">
        <v>96</v>
      </c>
      <c r="B38" s="8">
        <v>20909</v>
      </c>
    </row>
    <row r="39" spans="1:2" x14ac:dyDescent="0.2">
      <c r="A39" s="20" t="s">
        <v>97</v>
      </c>
      <c r="B39" s="8">
        <v>20786</v>
      </c>
    </row>
    <row r="40" spans="1:2" x14ac:dyDescent="0.2">
      <c r="A40" s="20" t="s">
        <v>98</v>
      </c>
      <c r="B40" s="8">
        <v>19660</v>
      </c>
    </row>
    <row r="41" spans="1:2" x14ac:dyDescent="0.2">
      <c r="A41" s="20" t="s">
        <v>99</v>
      </c>
      <c r="B41" s="8">
        <v>19509</v>
      </c>
    </row>
    <row r="42" spans="1:2" x14ac:dyDescent="0.2">
      <c r="A42" s="20" t="s">
        <v>100</v>
      </c>
      <c r="B42" s="8">
        <v>19598</v>
      </c>
    </row>
    <row r="43" spans="1:2" x14ac:dyDescent="0.2">
      <c r="A43" s="20" t="s">
        <v>101</v>
      </c>
      <c r="B43" s="8">
        <v>19938</v>
      </c>
    </row>
    <row r="44" spans="1:2" x14ac:dyDescent="0.2">
      <c r="A44" s="20" t="s">
        <v>102</v>
      </c>
      <c r="B44" s="8">
        <v>20187</v>
      </c>
    </row>
    <row r="45" spans="1:2" x14ac:dyDescent="0.2">
      <c r="A45" s="20" t="s">
        <v>103</v>
      </c>
      <c r="B45" s="8">
        <v>20230</v>
      </c>
    </row>
    <row r="46" spans="1:2" x14ac:dyDescent="0.2">
      <c r="A46" s="20" t="s">
        <v>104</v>
      </c>
      <c r="B46" s="8">
        <v>19959</v>
      </c>
    </row>
    <row r="47" spans="1:2" x14ac:dyDescent="0.2">
      <c r="A47" s="20" t="s">
        <v>105</v>
      </c>
      <c r="B47" s="8">
        <v>19275</v>
      </c>
    </row>
    <row r="48" spans="1:2" x14ac:dyDescent="0.2">
      <c r="A48" s="20" t="s">
        <v>106</v>
      </c>
      <c r="B48" s="8">
        <v>19629</v>
      </c>
    </row>
    <row r="49" spans="1:2" x14ac:dyDescent="0.2">
      <c r="A49" s="20" t="s">
        <v>107</v>
      </c>
      <c r="B49" s="8">
        <v>18909</v>
      </c>
    </row>
    <row r="50" spans="1:2" x14ac:dyDescent="0.2">
      <c r="A50" s="20" t="s">
        <v>108</v>
      </c>
      <c r="B50" s="8">
        <v>18629</v>
      </c>
    </row>
    <row r="51" spans="1:2" x14ac:dyDescent="0.2">
      <c r="A51" s="20" t="s">
        <v>109</v>
      </c>
      <c r="B51" s="8">
        <v>18671</v>
      </c>
    </row>
    <row r="52" spans="1:2" x14ac:dyDescent="0.2">
      <c r="A52" s="20" t="s">
        <v>110</v>
      </c>
      <c r="B52" s="8">
        <v>19782</v>
      </c>
    </row>
    <row r="53" spans="1:2" x14ac:dyDescent="0.2">
      <c r="A53" s="20" t="s">
        <v>111</v>
      </c>
      <c r="B53" s="8">
        <v>20781</v>
      </c>
    </row>
    <row r="54" spans="1:2" x14ac:dyDescent="0.2">
      <c r="A54" s="20" t="s">
        <v>112</v>
      </c>
      <c r="B54" s="8">
        <v>21552</v>
      </c>
    </row>
    <row r="55" spans="1:2" x14ac:dyDescent="0.2">
      <c r="A55" s="20" t="s">
        <v>113</v>
      </c>
      <c r="B55" s="8">
        <v>22118</v>
      </c>
    </row>
    <row r="56" spans="1:2" x14ac:dyDescent="0.2">
      <c r="A56" s="20" t="s">
        <v>114</v>
      </c>
      <c r="B56" s="8">
        <v>21757</v>
      </c>
    </row>
    <row r="57" spans="1:2" x14ac:dyDescent="0.2">
      <c r="A57" s="20" t="s">
        <v>115</v>
      </c>
      <c r="B57" s="8">
        <v>21239</v>
      </c>
    </row>
    <row r="58" spans="1:2" x14ac:dyDescent="0.2">
      <c r="A58" s="20" t="s">
        <v>116</v>
      </c>
      <c r="B58" s="8">
        <v>21461</v>
      </c>
    </row>
    <row r="59" spans="1:2" x14ac:dyDescent="0.2">
      <c r="A59" s="20" t="s">
        <v>117</v>
      </c>
      <c r="B59" s="8">
        <v>21360</v>
      </c>
    </row>
    <row r="60" spans="1:2" x14ac:dyDescent="0.2">
      <c r="A60" s="20" t="s">
        <v>118</v>
      </c>
      <c r="B60" s="8">
        <v>21801</v>
      </c>
    </row>
    <row r="61" spans="1:2" x14ac:dyDescent="0.2">
      <c r="A61" s="20" t="s">
        <v>119</v>
      </c>
      <c r="B61" s="8">
        <v>21977</v>
      </c>
    </row>
    <row r="62" spans="1:2" x14ac:dyDescent="0.2">
      <c r="A62" s="20" t="s">
        <v>120</v>
      </c>
      <c r="B62" s="8">
        <v>21842</v>
      </c>
    </row>
    <row r="63" spans="1:2" x14ac:dyDescent="0.2">
      <c r="A63" s="20" t="s">
        <v>121</v>
      </c>
      <c r="B63" s="8">
        <v>21879</v>
      </c>
    </row>
    <row r="64" spans="1:2" x14ac:dyDescent="0.2">
      <c r="A64" s="20" t="s">
        <v>122</v>
      </c>
      <c r="B64" s="8">
        <v>22204</v>
      </c>
    </row>
    <row r="65" spans="1:2" x14ac:dyDescent="0.2">
      <c r="A65" s="20" t="s">
        <v>123</v>
      </c>
      <c r="B65" s="8">
        <v>22937</v>
      </c>
    </row>
    <row r="66" spans="1:2" x14ac:dyDescent="0.2">
      <c r="A66" s="20" t="s">
        <v>124</v>
      </c>
      <c r="B66" s="8">
        <v>23128</v>
      </c>
    </row>
    <row r="67" spans="1:2" x14ac:dyDescent="0.2">
      <c r="A67" s="20" t="s">
        <v>125</v>
      </c>
      <c r="B67" s="8">
        <v>24155</v>
      </c>
    </row>
    <row r="68" spans="1:2" x14ac:dyDescent="0.2">
      <c r="A68" s="20" t="s">
        <v>126</v>
      </c>
      <c r="B68" s="8">
        <v>24234</v>
      </c>
    </row>
    <row r="69" spans="1:2" x14ac:dyDescent="0.2">
      <c r="A69" s="20" t="s">
        <v>127</v>
      </c>
      <c r="B69" s="8">
        <v>23630</v>
      </c>
    </row>
    <row r="70" spans="1:2" x14ac:dyDescent="0.2">
      <c r="A70" s="20" t="s">
        <v>128</v>
      </c>
      <c r="B70" s="8">
        <v>24106</v>
      </c>
    </row>
    <row r="71" spans="1:2" x14ac:dyDescent="0.2">
      <c r="A71" s="20" t="s">
        <v>129</v>
      </c>
      <c r="B71" s="8">
        <v>25086</v>
      </c>
    </row>
    <row r="72" spans="1:2" x14ac:dyDescent="0.2">
      <c r="A72" s="20" t="s">
        <v>130</v>
      </c>
      <c r="B72" s="8">
        <v>25060</v>
      </c>
    </row>
    <row r="73" spans="1:2" x14ac:dyDescent="0.2">
      <c r="A73" s="20" t="s">
        <v>131</v>
      </c>
      <c r="B73" s="8">
        <v>24318</v>
      </c>
    </row>
    <row r="74" spans="1:2" x14ac:dyDescent="0.2">
      <c r="A74" s="20" t="s">
        <v>132</v>
      </c>
      <c r="B74" s="8">
        <v>22304</v>
      </c>
    </row>
    <row r="75" spans="1:2" x14ac:dyDescent="0.2">
      <c r="A75" s="20" t="s">
        <v>133</v>
      </c>
      <c r="B75" s="8">
        <v>19413</v>
      </c>
    </row>
    <row r="76" spans="1:2" x14ac:dyDescent="0.2">
      <c r="A76" s="20" t="s">
        <v>134</v>
      </c>
      <c r="B76" s="8">
        <v>18038</v>
      </c>
    </row>
    <row r="77" spans="1:2" x14ac:dyDescent="0.2">
      <c r="A77" s="20" t="s">
        <v>135</v>
      </c>
      <c r="B77" s="8">
        <v>15253</v>
      </c>
    </row>
    <row r="78" spans="1:2" x14ac:dyDescent="0.2">
      <c r="A78" s="20" t="s">
        <v>136</v>
      </c>
      <c r="B78" s="8">
        <v>14176</v>
      </c>
    </row>
    <row r="79" spans="1:2" x14ac:dyDescent="0.2">
      <c r="A79" s="20" t="s">
        <v>137</v>
      </c>
      <c r="B79" s="8">
        <v>13509</v>
      </c>
    </row>
    <row r="80" spans="1:2" x14ac:dyDescent="0.2">
      <c r="A80" s="20" t="s">
        <v>138</v>
      </c>
      <c r="B80" s="8">
        <v>13242</v>
      </c>
    </row>
    <row r="81" spans="1:2" x14ac:dyDescent="0.2">
      <c r="A81" s="20" t="s">
        <v>139</v>
      </c>
      <c r="B81" s="8">
        <v>12577</v>
      </c>
    </row>
    <row r="82" spans="1:2" x14ac:dyDescent="0.2">
      <c r="A82" s="20" t="s">
        <v>140</v>
      </c>
      <c r="B82" s="8">
        <v>12167</v>
      </c>
    </row>
    <row r="83" spans="1:2" x14ac:dyDescent="0.2">
      <c r="A83" s="20" t="s">
        <v>141</v>
      </c>
      <c r="B83" s="8">
        <v>12425</v>
      </c>
    </row>
    <row r="84" spans="1:2" x14ac:dyDescent="0.2">
      <c r="A84" s="20" t="s">
        <v>142</v>
      </c>
      <c r="B84" s="8">
        <v>13067</v>
      </c>
    </row>
    <row r="85" spans="1:2" x14ac:dyDescent="0.2">
      <c r="A85" s="20" t="s">
        <v>143</v>
      </c>
      <c r="B85" s="8">
        <v>12632</v>
      </c>
    </row>
    <row r="86" spans="1:2" x14ac:dyDescent="0.2">
      <c r="A86" s="20" t="s">
        <v>144</v>
      </c>
      <c r="B86" s="8">
        <v>13001</v>
      </c>
    </row>
    <row r="87" spans="1:2" x14ac:dyDescent="0.2">
      <c r="A87" s="20" t="s">
        <v>145</v>
      </c>
      <c r="B87" s="8">
        <v>13036</v>
      </c>
    </row>
    <row r="88" spans="1:2" x14ac:dyDescent="0.2">
      <c r="A88" s="20" t="s">
        <v>146</v>
      </c>
      <c r="B88" s="8">
        <v>13992</v>
      </c>
    </row>
    <row r="89" spans="1:2" x14ac:dyDescent="0.2">
      <c r="A89" s="20" t="s">
        <v>147</v>
      </c>
      <c r="B89" s="8">
        <v>14350</v>
      </c>
    </row>
    <row r="90" spans="1:2" x14ac:dyDescent="0.2">
      <c r="A90" s="20" t="s">
        <v>148</v>
      </c>
      <c r="B90" s="8">
        <v>14877</v>
      </c>
    </row>
    <row r="91" spans="1:2" x14ac:dyDescent="0.2">
      <c r="A91" s="20" t="s">
        <v>149</v>
      </c>
      <c r="B91" s="8">
        <v>15775</v>
      </c>
    </row>
    <row r="92" spans="1:2" x14ac:dyDescent="0.2">
      <c r="A92" s="20" t="s">
        <v>150</v>
      </c>
      <c r="B92" s="8">
        <v>16028</v>
      </c>
    </row>
    <row r="93" spans="1:2" x14ac:dyDescent="0.2">
      <c r="A93" s="20" t="s">
        <v>151</v>
      </c>
      <c r="B93" s="8">
        <v>15763</v>
      </c>
    </row>
    <row r="94" spans="1:2" x14ac:dyDescent="0.2">
      <c r="A94" s="20" t="s">
        <v>152</v>
      </c>
      <c r="B94" s="8">
        <v>15825</v>
      </c>
    </row>
    <row r="95" spans="1:2" x14ac:dyDescent="0.2">
      <c r="A95" s="20" t="s">
        <v>153</v>
      </c>
      <c r="B95" s="8">
        <v>14679</v>
      </c>
    </row>
    <row r="96" spans="1:2" x14ac:dyDescent="0.2">
      <c r="A96" s="20" t="s">
        <v>154</v>
      </c>
      <c r="B96" s="8">
        <v>14056</v>
      </c>
    </row>
    <row r="97" spans="1:2" x14ac:dyDescent="0.2">
      <c r="A97" s="20" t="s">
        <v>155</v>
      </c>
      <c r="B97" s="8">
        <v>13531</v>
      </c>
    </row>
    <row r="98" spans="1:2" x14ac:dyDescent="0.2">
      <c r="A98" s="20" t="s">
        <v>156</v>
      </c>
      <c r="B98" s="8">
        <v>13551</v>
      </c>
    </row>
    <row r="99" spans="1:2" x14ac:dyDescent="0.2">
      <c r="A99" s="20" t="s">
        <v>157</v>
      </c>
      <c r="B99" s="8">
        <v>13907</v>
      </c>
    </row>
    <row r="100" spans="1:2" x14ac:dyDescent="0.2">
      <c r="A100" s="20" t="s">
        <v>158</v>
      </c>
      <c r="B100" s="8">
        <v>14053</v>
      </c>
    </row>
    <row r="102" spans="1:2" x14ac:dyDescent="0.2">
      <c r="A102" t="s">
        <v>169</v>
      </c>
    </row>
  </sheetData>
  <pageMargins left="0.7" right="0.7" top="0.75" bottom="0.75" header="0.3" footer="0.3"/>
  <ignoredErrors>
    <ignoredError sqref="A3:A10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workbookViewId="0">
      <selection activeCell="A11" sqref="A11"/>
    </sheetView>
  </sheetViews>
  <sheetFormatPr baseColWidth="10" defaultRowHeight="16" x14ac:dyDescent="0.2"/>
  <cols>
    <col min="1" max="1" width="14" customWidth="1"/>
    <col min="2" max="2" width="4" customWidth="1"/>
    <col min="16" max="16" width="11.6640625" customWidth="1"/>
  </cols>
  <sheetData>
    <row r="1" spans="1:15" x14ac:dyDescent="0.2">
      <c r="A1" s="16" t="s">
        <v>54</v>
      </c>
    </row>
    <row r="2" spans="1:15" s="1" customFormat="1" ht="32" x14ac:dyDescent="0.2">
      <c r="A2" s="3"/>
      <c r="B2" s="3"/>
      <c r="C2" s="4" t="s">
        <v>3</v>
      </c>
      <c r="D2" s="4" t="s">
        <v>4</v>
      </c>
      <c r="E2" s="4" t="s">
        <v>1</v>
      </c>
      <c r="F2" s="4" t="s">
        <v>2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4" t="s">
        <v>11</v>
      </c>
      <c r="N2" s="4" t="s">
        <v>12</v>
      </c>
      <c r="O2" s="3" t="s">
        <v>55</v>
      </c>
    </row>
    <row r="3" spans="1:15" x14ac:dyDescent="0.2">
      <c r="A3" s="5" t="s">
        <v>0</v>
      </c>
      <c r="B3" s="6"/>
      <c r="C3" s="7">
        <f>SUM(D3:N3)</f>
        <v>9175</v>
      </c>
      <c r="D3" s="8">
        <v>981</v>
      </c>
      <c r="E3" s="8">
        <v>2588</v>
      </c>
      <c r="F3" s="8">
        <v>3553</v>
      </c>
      <c r="G3" s="8">
        <v>1466</v>
      </c>
      <c r="H3" s="8">
        <v>403</v>
      </c>
      <c r="I3" s="8">
        <v>119</v>
      </c>
      <c r="J3" s="8">
        <v>35</v>
      </c>
      <c r="K3" s="8">
        <v>13</v>
      </c>
      <c r="L3" s="8">
        <v>8</v>
      </c>
      <c r="M3" s="8">
        <v>7</v>
      </c>
      <c r="N3" s="8">
        <v>2</v>
      </c>
      <c r="O3" s="7">
        <f>SUM(G3:N3)</f>
        <v>2053</v>
      </c>
    </row>
    <row r="4" spans="1:15" x14ac:dyDescent="0.2">
      <c r="A4" s="7" t="s">
        <v>13</v>
      </c>
      <c r="B4" s="7"/>
      <c r="C4" s="7">
        <f>SUM(D4:N4)</f>
        <v>16747</v>
      </c>
      <c r="D4" s="7">
        <v>0</v>
      </c>
      <c r="E4" s="7">
        <f>E3</f>
        <v>2588</v>
      </c>
      <c r="F4" s="7">
        <f>F3*2</f>
        <v>7106</v>
      </c>
      <c r="G4" s="7">
        <f>G3*3</f>
        <v>4398</v>
      </c>
      <c r="H4" s="7">
        <f>H3*4</f>
        <v>1612</v>
      </c>
      <c r="I4" s="7">
        <f>I3*5</f>
        <v>595</v>
      </c>
      <c r="J4" s="7">
        <f>J3*6</f>
        <v>210</v>
      </c>
      <c r="K4" s="7">
        <f>K3*7</f>
        <v>91</v>
      </c>
      <c r="L4" s="7">
        <f>L3*8</f>
        <v>64</v>
      </c>
      <c r="M4" s="7">
        <f>M3*9</f>
        <v>63</v>
      </c>
      <c r="N4" s="7">
        <f>N3*10</f>
        <v>20</v>
      </c>
      <c r="O4" s="7">
        <f>SUM(G4:N4)</f>
        <v>7053</v>
      </c>
    </row>
    <row r="6" spans="1:15" x14ac:dyDescent="0.2">
      <c r="A6" t="s">
        <v>170</v>
      </c>
    </row>
  </sheetData>
  <pageMargins left="0.7" right="0.7" top="0.75" bottom="0.75" header="0.3" footer="0.3"/>
  <ignoredErrors>
    <ignoredError sqref="O3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workbookViewId="0">
      <selection activeCell="E29" sqref="E29"/>
    </sheetView>
  </sheetViews>
  <sheetFormatPr baseColWidth="10" defaultRowHeight="16" x14ac:dyDescent="0.2"/>
  <cols>
    <col min="1" max="1" width="10.5" customWidth="1"/>
  </cols>
  <sheetData>
    <row r="1" spans="1:7" x14ac:dyDescent="0.2">
      <c r="A1" s="9" t="s">
        <v>56</v>
      </c>
      <c r="B1" s="10"/>
      <c r="C1" s="10"/>
      <c r="D1" s="10"/>
      <c r="E1" s="10"/>
      <c r="F1" s="10"/>
      <c r="G1" s="10"/>
    </row>
    <row r="2" spans="1:7" ht="112" x14ac:dyDescent="0.2">
      <c r="A2" s="11" t="s">
        <v>49</v>
      </c>
      <c r="B2" s="11" t="s">
        <v>166</v>
      </c>
      <c r="C2" s="11" t="s">
        <v>50</v>
      </c>
      <c r="D2" s="11" t="s">
        <v>51</v>
      </c>
      <c r="E2" s="11" t="s">
        <v>52</v>
      </c>
      <c r="F2" s="11" t="s">
        <v>53</v>
      </c>
    </row>
    <row r="3" spans="1:7" x14ac:dyDescent="0.2">
      <c r="A3" s="12">
        <v>2015</v>
      </c>
      <c r="B3" s="13">
        <v>1313271</v>
      </c>
      <c r="C3" s="13">
        <v>1313271</v>
      </c>
      <c r="D3" s="13">
        <v>1313271</v>
      </c>
      <c r="E3" s="13">
        <v>1313271</v>
      </c>
      <c r="F3" s="12">
        <v>1312558</v>
      </c>
    </row>
    <row r="4" spans="1:7" x14ac:dyDescent="0.2">
      <c r="A4" s="12">
        <v>2020</v>
      </c>
      <c r="B4" s="14">
        <v>1309400</v>
      </c>
      <c r="C4" s="14">
        <v>1309400</v>
      </c>
      <c r="D4" s="14">
        <v>1309400</v>
      </c>
      <c r="E4" s="14">
        <v>1309400</v>
      </c>
      <c r="F4" s="15">
        <v>1305717</v>
      </c>
    </row>
    <row r="5" spans="1:7" x14ac:dyDescent="0.2">
      <c r="A5" s="12">
        <v>2025</v>
      </c>
      <c r="B5" s="14">
        <v>1288980</v>
      </c>
      <c r="C5" s="14">
        <v>1288980</v>
      </c>
      <c r="D5" s="14">
        <v>1292870</v>
      </c>
      <c r="E5" s="14">
        <v>1292870</v>
      </c>
      <c r="F5" s="15">
        <v>1298134</v>
      </c>
    </row>
    <row r="6" spans="1:7" x14ac:dyDescent="0.2">
      <c r="A6" s="12">
        <v>2030</v>
      </c>
      <c r="B6" s="14">
        <v>1262410</v>
      </c>
      <c r="C6" s="14">
        <v>1262410</v>
      </c>
      <c r="D6" s="14">
        <v>1271870</v>
      </c>
      <c r="E6" s="14">
        <v>1272550</v>
      </c>
      <c r="F6" s="15">
        <v>1286057</v>
      </c>
    </row>
    <row r="7" spans="1:7" x14ac:dyDescent="0.2">
      <c r="A7" s="12">
        <v>2035</v>
      </c>
      <c r="B7" s="14">
        <v>1229020</v>
      </c>
      <c r="C7" s="14">
        <v>1229020</v>
      </c>
      <c r="D7" s="14">
        <v>1245040</v>
      </c>
      <c r="E7" s="14">
        <v>1247340</v>
      </c>
      <c r="F7" s="15">
        <v>1270583</v>
      </c>
    </row>
    <row r="8" spans="1:7" x14ac:dyDescent="0.2">
      <c r="A8" s="12">
        <v>2040</v>
      </c>
      <c r="B8" s="14">
        <v>1192460</v>
      </c>
      <c r="C8" s="14">
        <v>1193080</v>
      </c>
      <c r="D8" s="14">
        <v>1215680</v>
      </c>
      <c r="E8" s="14">
        <v>1221300</v>
      </c>
      <c r="F8" s="15">
        <v>1258218</v>
      </c>
    </row>
    <row r="9" spans="1:7" x14ac:dyDescent="0.2">
      <c r="A9" s="12">
        <v>2045</v>
      </c>
      <c r="B9" s="14">
        <v>1173430</v>
      </c>
      <c r="C9" s="14">
        <v>1175360</v>
      </c>
      <c r="D9" s="14">
        <v>1205000</v>
      </c>
      <c r="E9" s="14">
        <v>1213970</v>
      </c>
      <c r="F9" s="15">
        <v>1251005</v>
      </c>
    </row>
    <row r="10" spans="1:7" x14ac:dyDescent="0.2">
      <c r="A10" s="12">
        <v>2050</v>
      </c>
      <c r="B10" s="14">
        <v>1152740</v>
      </c>
      <c r="C10" s="14">
        <v>1156350</v>
      </c>
      <c r="D10" s="14">
        <v>1193630</v>
      </c>
      <c r="E10" s="14">
        <v>1206060</v>
      </c>
      <c r="F10" s="15">
        <v>1248388</v>
      </c>
    </row>
    <row r="11" spans="1:7" x14ac:dyDescent="0.2">
      <c r="A11" s="12">
        <v>2055</v>
      </c>
      <c r="B11" s="14">
        <v>1126970</v>
      </c>
      <c r="C11" s="14">
        <v>1132460</v>
      </c>
      <c r="D11" s="14">
        <v>1178530</v>
      </c>
      <c r="E11" s="14">
        <v>1194500</v>
      </c>
      <c r="F11" s="15">
        <v>1249005</v>
      </c>
    </row>
    <row r="12" spans="1:7" x14ac:dyDescent="0.2">
      <c r="A12" s="12">
        <v>2060</v>
      </c>
      <c r="B12" s="14">
        <v>1094920</v>
      </c>
      <c r="C12" s="14">
        <v>1102500</v>
      </c>
      <c r="D12" s="14">
        <v>1158620</v>
      </c>
      <c r="E12" s="14">
        <v>1178420</v>
      </c>
      <c r="F12" s="15">
        <v>1250857</v>
      </c>
    </row>
    <row r="13" spans="1:7" x14ac:dyDescent="0.2">
      <c r="A13" s="12">
        <v>2065</v>
      </c>
      <c r="B13" s="14">
        <v>1059230</v>
      </c>
      <c r="C13" s="14">
        <v>1069220</v>
      </c>
      <c r="D13" s="14">
        <v>1136310</v>
      </c>
      <c r="E13" s="14">
        <v>1160700</v>
      </c>
      <c r="F13" s="15">
        <v>1253002</v>
      </c>
    </row>
    <row r="14" spans="1:7" x14ac:dyDescent="0.2">
      <c r="A14" s="12">
        <v>2070</v>
      </c>
      <c r="B14" s="14">
        <v>1020510</v>
      </c>
      <c r="C14" s="14">
        <v>1033380</v>
      </c>
      <c r="D14" s="14">
        <v>1111950</v>
      </c>
      <c r="E14" s="14">
        <v>1141810</v>
      </c>
      <c r="F14" s="15">
        <v>1257483</v>
      </c>
    </row>
    <row r="15" spans="1:7" x14ac:dyDescent="0.2">
      <c r="A15" s="12">
        <v>2075</v>
      </c>
      <c r="B15" s="14">
        <v>994920</v>
      </c>
      <c r="C15" s="14">
        <v>1011100</v>
      </c>
      <c r="D15" s="14">
        <v>1101740</v>
      </c>
      <c r="E15" s="14">
        <v>1137740</v>
      </c>
      <c r="F15" s="15">
        <v>1267122</v>
      </c>
    </row>
    <row r="16" spans="1:7" x14ac:dyDescent="0.2">
      <c r="A16" s="12">
        <v>2080</v>
      </c>
      <c r="B16" s="14">
        <v>970490</v>
      </c>
      <c r="C16" s="14">
        <v>990300</v>
      </c>
      <c r="D16" s="14">
        <v>1093460</v>
      </c>
      <c r="E16" s="14">
        <v>1136000</v>
      </c>
      <c r="F16" s="15">
        <v>1284043</v>
      </c>
    </row>
    <row r="17" spans="1:7" x14ac:dyDescent="0.2">
      <c r="A17" s="12">
        <v>2085</v>
      </c>
      <c r="B17" s="14">
        <v>949860</v>
      </c>
      <c r="C17" s="14">
        <v>973720</v>
      </c>
      <c r="D17" s="14">
        <v>1090240</v>
      </c>
      <c r="E17" s="14">
        <v>1139370</v>
      </c>
      <c r="F17" s="15">
        <v>1307833</v>
      </c>
    </row>
    <row r="18" spans="1:7" x14ac:dyDescent="0.2">
      <c r="A18" s="12">
        <v>2090</v>
      </c>
      <c r="B18" s="13">
        <v>927780</v>
      </c>
      <c r="C18" s="13">
        <v>955990</v>
      </c>
      <c r="D18" s="13">
        <v>1086250</v>
      </c>
      <c r="E18" s="13">
        <v>1142330</v>
      </c>
      <c r="F18" s="12">
        <v>1337171</v>
      </c>
    </row>
    <row r="19" spans="1:7" x14ac:dyDescent="0.2">
      <c r="A19" s="12">
        <v>2095</v>
      </c>
      <c r="B19" s="13">
        <v>901090</v>
      </c>
      <c r="C19" s="13">
        <v>933610</v>
      </c>
      <c r="D19" s="13">
        <v>1078190</v>
      </c>
      <c r="E19" s="13">
        <v>1141670</v>
      </c>
      <c r="F19" s="12">
        <v>1369278</v>
      </c>
    </row>
    <row r="20" spans="1:7" x14ac:dyDescent="0.2">
      <c r="A20" s="12">
        <v>2100</v>
      </c>
      <c r="B20" s="13">
        <v>872610</v>
      </c>
      <c r="C20" s="13">
        <v>909740</v>
      </c>
      <c r="D20" s="13">
        <v>1068980</v>
      </c>
      <c r="E20" s="13">
        <v>1140350</v>
      </c>
      <c r="F20" s="12">
        <v>1401855</v>
      </c>
    </row>
    <row r="21" spans="1:7" x14ac:dyDescent="0.2">
      <c r="A21" s="17"/>
      <c r="B21" s="18"/>
      <c r="C21" s="18"/>
      <c r="D21" s="18"/>
      <c r="E21" s="18"/>
      <c r="F21" s="17"/>
    </row>
    <row r="22" spans="1:7" x14ac:dyDescent="0.2">
      <c r="A22" s="10" t="s">
        <v>58</v>
      </c>
      <c r="B22" s="18"/>
      <c r="C22" s="18"/>
      <c r="D22" s="18"/>
      <c r="E22" s="18"/>
      <c r="F22" s="17"/>
    </row>
    <row r="23" spans="1:7" x14ac:dyDescent="0.2">
      <c r="A23" s="10" t="s">
        <v>57</v>
      </c>
      <c r="B23" s="18"/>
      <c r="C23" s="18"/>
      <c r="D23" s="18"/>
      <c r="E23" s="18"/>
      <c r="F23" s="17"/>
    </row>
    <row r="25" spans="1:7" x14ac:dyDescent="0.2">
      <c r="A25" t="s">
        <v>59</v>
      </c>
    </row>
    <row r="26" spans="1:7" x14ac:dyDescent="0.2">
      <c r="A26" t="s">
        <v>60</v>
      </c>
    </row>
    <row r="27" spans="1:7" x14ac:dyDescent="0.2">
      <c r="A27" t="s">
        <v>162</v>
      </c>
    </row>
    <row r="28" spans="1:7" x14ac:dyDescent="0.2">
      <c r="A28" s="9"/>
    </row>
    <row r="29" spans="1:7" x14ac:dyDescent="0.2">
      <c r="A29" s="10"/>
      <c r="B29" s="10"/>
      <c r="C29" s="10"/>
      <c r="D29" s="10"/>
      <c r="E29" s="10"/>
      <c r="F29" s="10"/>
      <c r="G29" s="10"/>
    </row>
    <row r="30" spans="1:7" x14ac:dyDescent="0.2">
      <c r="A30" s="10"/>
      <c r="B30" s="10"/>
      <c r="C30" s="10"/>
      <c r="D30" s="10"/>
      <c r="E30" s="10"/>
      <c r="F30" s="10"/>
      <c r="G30" s="10"/>
    </row>
    <row r="31" spans="1:7" x14ac:dyDescent="0.2">
      <c r="A31" s="9" t="s">
        <v>167</v>
      </c>
      <c r="B31" s="10"/>
      <c r="C31" s="10"/>
      <c r="D31" s="10"/>
      <c r="E31" s="10"/>
      <c r="F31" s="10"/>
      <c r="G31" s="10"/>
    </row>
    <row r="32" spans="1:7" x14ac:dyDescent="0.2">
      <c r="A32" s="9"/>
      <c r="B32" s="10"/>
      <c r="C32" s="10"/>
      <c r="D32" s="10"/>
      <c r="E32" s="10"/>
      <c r="F32" s="10"/>
      <c r="G32" s="10"/>
    </row>
    <row r="33" spans="1:6" s="1" customFormat="1" ht="112" x14ac:dyDescent="0.2">
      <c r="A33" s="11"/>
      <c r="B33" s="11" t="s">
        <v>161</v>
      </c>
      <c r="C33" s="11" t="s">
        <v>163</v>
      </c>
      <c r="D33" s="11" t="s">
        <v>164</v>
      </c>
      <c r="E33" s="11" t="s">
        <v>165</v>
      </c>
      <c r="F33" s="11" t="s">
        <v>14</v>
      </c>
    </row>
    <row r="34" spans="1:6" x14ac:dyDescent="0.2">
      <c r="A34" s="12" t="s">
        <v>32</v>
      </c>
      <c r="B34" s="12">
        <v>1.66</v>
      </c>
      <c r="C34" s="12">
        <v>1.66</v>
      </c>
      <c r="D34" s="12">
        <v>1.66</v>
      </c>
      <c r="E34" s="12">
        <v>1.66</v>
      </c>
      <c r="F34" s="12">
        <v>1.91</v>
      </c>
    </row>
    <row r="35" spans="1:6" x14ac:dyDescent="0.2">
      <c r="A35" s="12" t="s">
        <v>33</v>
      </c>
      <c r="B35" s="12">
        <v>1.66</v>
      </c>
      <c r="C35" s="12">
        <v>1.66</v>
      </c>
      <c r="D35" s="12">
        <v>1.76</v>
      </c>
      <c r="E35" s="12">
        <v>1.76</v>
      </c>
      <c r="F35" s="12">
        <v>2.11</v>
      </c>
    </row>
    <row r="36" spans="1:6" x14ac:dyDescent="0.2">
      <c r="A36" s="12" t="s">
        <v>34</v>
      </c>
      <c r="B36" s="12">
        <v>1.66</v>
      </c>
      <c r="C36" s="12">
        <v>1.66</v>
      </c>
      <c r="D36" s="12">
        <v>1.82</v>
      </c>
      <c r="E36" s="12">
        <v>1.84</v>
      </c>
      <c r="F36" s="12">
        <v>2.2400000000000002</v>
      </c>
    </row>
    <row r="37" spans="1:6" x14ac:dyDescent="0.2">
      <c r="A37" s="12" t="s">
        <v>35</v>
      </c>
      <c r="B37" s="12">
        <v>1.67</v>
      </c>
      <c r="C37" s="12">
        <v>1.67</v>
      </c>
      <c r="D37" s="12">
        <v>1.87</v>
      </c>
      <c r="E37" s="12">
        <v>1.92</v>
      </c>
      <c r="F37" s="12">
        <v>2.27</v>
      </c>
    </row>
    <row r="38" spans="1:6" x14ac:dyDescent="0.2">
      <c r="A38" s="12" t="s">
        <v>36</v>
      </c>
      <c r="B38" s="12">
        <v>1.67</v>
      </c>
      <c r="C38" s="12">
        <v>1.69</v>
      </c>
      <c r="D38" s="12">
        <v>1.89</v>
      </c>
      <c r="E38" s="12">
        <v>1.99</v>
      </c>
      <c r="F38" s="12">
        <v>2.29</v>
      </c>
    </row>
    <row r="39" spans="1:6" x14ac:dyDescent="0.2">
      <c r="A39" s="12" t="s">
        <v>37</v>
      </c>
      <c r="B39" s="12">
        <v>1.67</v>
      </c>
      <c r="C39" s="12">
        <v>1.71</v>
      </c>
      <c r="D39" s="12">
        <v>1.91</v>
      </c>
      <c r="E39" s="12">
        <v>2.0099999999999998</v>
      </c>
      <c r="F39" s="12">
        <v>2.31</v>
      </c>
    </row>
    <row r="40" spans="1:6" x14ac:dyDescent="0.2">
      <c r="A40" s="12" t="s">
        <v>38</v>
      </c>
      <c r="B40" s="12">
        <v>1.67</v>
      </c>
      <c r="C40" s="12">
        <v>1.72</v>
      </c>
      <c r="D40" s="12">
        <v>1.92</v>
      </c>
      <c r="E40" s="12">
        <v>2.02</v>
      </c>
      <c r="F40" s="12">
        <v>2.3199999999999998</v>
      </c>
    </row>
    <row r="41" spans="1:6" x14ac:dyDescent="0.2">
      <c r="A41" s="12" t="s">
        <v>39</v>
      </c>
      <c r="B41" s="12">
        <v>1.67</v>
      </c>
      <c r="C41" s="12">
        <v>1.73</v>
      </c>
      <c r="D41" s="12">
        <v>1.93</v>
      </c>
      <c r="E41" s="12">
        <v>2.0299999999999998</v>
      </c>
      <c r="F41" s="12">
        <v>2.33</v>
      </c>
    </row>
    <row r="42" spans="1:6" x14ac:dyDescent="0.2">
      <c r="A42" s="12" t="s">
        <v>40</v>
      </c>
      <c r="B42" s="12">
        <v>1.67</v>
      </c>
      <c r="C42" s="12">
        <v>1.74</v>
      </c>
      <c r="D42" s="12">
        <v>1.94</v>
      </c>
      <c r="E42" s="12">
        <v>2.04</v>
      </c>
      <c r="F42" s="12">
        <v>2.34</v>
      </c>
    </row>
    <row r="43" spans="1:6" x14ac:dyDescent="0.2">
      <c r="A43" s="12" t="s">
        <v>41</v>
      </c>
      <c r="B43" s="12">
        <v>1.67</v>
      </c>
      <c r="C43" s="12">
        <v>1.75</v>
      </c>
      <c r="D43" s="12">
        <v>1.95</v>
      </c>
      <c r="E43" s="12">
        <v>2.0499999999999998</v>
      </c>
      <c r="F43" s="12">
        <v>2.35</v>
      </c>
    </row>
    <row r="44" spans="1:6" x14ac:dyDescent="0.2">
      <c r="A44" s="12" t="s">
        <v>42</v>
      </c>
      <c r="B44" s="12">
        <v>1.67</v>
      </c>
      <c r="C44" s="12">
        <v>1.76</v>
      </c>
      <c r="D44" s="12">
        <v>1.96</v>
      </c>
      <c r="E44" s="12">
        <v>2.06</v>
      </c>
      <c r="F44" s="12">
        <v>2.36</v>
      </c>
    </row>
    <row r="45" spans="1:6" x14ac:dyDescent="0.2">
      <c r="A45" s="12" t="s">
        <v>43</v>
      </c>
      <c r="B45" s="12">
        <v>1.67</v>
      </c>
      <c r="C45" s="12">
        <v>1.76</v>
      </c>
      <c r="D45" s="12">
        <v>1.96</v>
      </c>
      <c r="E45" s="12">
        <v>2.06</v>
      </c>
      <c r="F45" s="12">
        <v>2.36</v>
      </c>
    </row>
    <row r="46" spans="1:6" x14ac:dyDescent="0.2">
      <c r="A46" s="12" t="s">
        <v>44</v>
      </c>
      <c r="B46" s="12">
        <v>1.67</v>
      </c>
      <c r="C46" s="12">
        <v>1.76</v>
      </c>
      <c r="D46" s="12">
        <v>1.96</v>
      </c>
      <c r="E46" s="12">
        <v>2.06</v>
      </c>
      <c r="F46" s="12">
        <v>2.36</v>
      </c>
    </row>
    <row r="47" spans="1:6" x14ac:dyDescent="0.2">
      <c r="A47" s="12" t="s">
        <v>45</v>
      </c>
      <c r="B47" s="12">
        <v>1.67</v>
      </c>
      <c r="C47" s="12">
        <v>1.77</v>
      </c>
      <c r="D47" s="12">
        <v>1.97</v>
      </c>
      <c r="E47" s="12">
        <v>2.0699999999999998</v>
      </c>
      <c r="F47" s="12">
        <v>2.37</v>
      </c>
    </row>
    <row r="48" spans="1:6" x14ac:dyDescent="0.2">
      <c r="A48" s="12" t="s">
        <v>46</v>
      </c>
      <c r="B48" s="12">
        <v>1.67</v>
      </c>
      <c r="C48" s="12">
        <v>1.77</v>
      </c>
      <c r="D48" s="12">
        <v>1.97</v>
      </c>
      <c r="E48" s="12">
        <v>2.0699999999999998</v>
      </c>
      <c r="F48" s="12">
        <v>2.37</v>
      </c>
    </row>
    <row r="49" spans="1:7" x14ac:dyDescent="0.2">
      <c r="A49" s="12" t="s">
        <v>47</v>
      </c>
      <c r="B49" s="12">
        <v>1.67</v>
      </c>
      <c r="C49" s="12">
        <v>1.77</v>
      </c>
      <c r="D49" s="12">
        <v>1.97</v>
      </c>
      <c r="E49" s="12">
        <v>2.0699999999999998</v>
      </c>
      <c r="F49" s="12">
        <v>2.37</v>
      </c>
    </row>
    <row r="50" spans="1:7" x14ac:dyDescent="0.2">
      <c r="A50" s="12" t="s">
        <v>48</v>
      </c>
      <c r="B50" s="12">
        <v>1.67</v>
      </c>
      <c r="C50" s="12">
        <v>1.77</v>
      </c>
      <c r="D50" s="12">
        <v>1.97</v>
      </c>
      <c r="E50" s="12">
        <v>2.0699999999999998</v>
      </c>
      <c r="F50" s="12">
        <v>2.37</v>
      </c>
    </row>
    <row r="53" spans="1:7" x14ac:dyDescent="0.2">
      <c r="A53" s="9" t="s">
        <v>168</v>
      </c>
      <c r="B53" s="10"/>
      <c r="C53" s="10"/>
      <c r="D53" s="10"/>
      <c r="E53" s="10"/>
      <c r="F53" s="10"/>
      <c r="G53" s="10"/>
    </row>
    <row r="54" spans="1:7" x14ac:dyDescent="0.2">
      <c r="A54" s="9"/>
      <c r="B54" s="10"/>
      <c r="C54" s="10"/>
      <c r="D54" s="10"/>
      <c r="E54" s="10"/>
      <c r="F54" s="10"/>
      <c r="G54" s="10"/>
    </row>
    <row r="55" spans="1:7" s="1" customFormat="1" ht="112" x14ac:dyDescent="0.2">
      <c r="A55" s="11"/>
      <c r="B55" s="11" t="s">
        <v>161</v>
      </c>
      <c r="C55" s="11" t="s">
        <v>163</v>
      </c>
      <c r="D55" s="11" t="s">
        <v>164</v>
      </c>
      <c r="E55" s="11" t="s">
        <v>165</v>
      </c>
      <c r="F55" s="11" t="s">
        <v>14</v>
      </c>
    </row>
    <row r="56" spans="1:7" x14ac:dyDescent="0.2">
      <c r="A56" s="12" t="s">
        <v>15</v>
      </c>
      <c r="B56" s="12">
        <v>14040</v>
      </c>
      <c r="C56" s="12">
        <v>14040</v>
      </c>
      <c r="D56" s="12">
        <v>14040</v>
      </c>
      <c r="E56" s="12">
        <v>14040</v>
      </c>
      <c r="F56" s="12">
        <v>16153</v>
      </c>
    </row>
    <row r="57" spans="1:7" x14ac:dyDescent="0.2">
      <c r="A57" s="12" t="s">
        <v>16</v>
      </c>
      <c r="B57" s="12">
        <v>12944</v>
      </c>
      <c r="C57" s="12">
        <v>12944</v>
      </c>
      <c r="D57" s="12">
        <v>13728</v>
      </c>
      <c r="E57" s="12">
        <v>13728</v>
      </c>
      <c r="F57" s="12">
        <v>16205</v>
      </c>
    </row>
    <row r="58" spans="1:7" x14ac:dyDescent="0.2">
      <c r="A58" s="12" t="s">
        <v>17</v>
      </c>
      <c r="B58" s="12">
        <v>11562</v>
      </c>
      <c r="C58" s="12">
        <v>11562</v>
      </c>
      <c r="D58" s="12">
        <v>12678</v>
      </c>
      <c r="E58" s="12">
        <v>12818</v>
      </c>
      <c r="F58" s="12">
        <v>15154</v>
      </c>
    </row>
    <row r="59" spans="1:7" x14ac:dyDescent="0.2">
      <c r="A59" s="12" t="s">
        <v>18</v>
      </c>
      <c r="B59" s="12">
        <v>10906</v>
      </c>
      <c r="C59" s="12">
        <v>10906</v>
      </c>
      <c r="D59" s="12">
        <v>12222</v>
      </c>
      <c r="E59" s="12">
        <v>12546</v>
      </c>
      <c r="F59" s="12">
        <v>14343</v>
      </c>
    </row>
    <row r="60" spans="1:7" x14ac:dyDescent="0.2">
      <c r="A60" s="12" t="s">
        <v>19</v>
      </c>
      <c r="B60" s="12">
        <v>11044</v>
      </c>
      <c r="C60" s="12">
        <v>11170</v>
      </c>
      <c r="D60" s="12">
        <v>12496</v>
      </c>
      <c r="E60" s="12">
        <v>13162</v>
      </c>
      <c r="F60" s="12">
        <v>14907</v>
      </c>
    </row>
    <row r="61" spans="1:7" x14ac:dyDescent="0.2">
      <c r="A61" s="12" t="s">
        <v>20</v>
      </c>
      <c r="B61" s="12">
        <v>11286</v>
      </c>
      <c r="C61" s="12">
        <v>11550</v>
      </c>
      <c r="D61" s="12">
        <v>12962</v>
      </c>
      <c r="E61" s="12">
        <v>13636</v>
      </c>
      <c r="F61" s="12">
        <v>15915</v>
      </c>
    </row>
    <row r="62" spans="1:7" x14ac:dyDescent="0.2">
      <c r="A62" s="12" t="s">
        <v>21</v>
      </c>
      <c r="B62" s="12">
        <v>11124</v>
      </c>
      <c r="C62" s="12">
        <v>11460</v>
      </c>
      <c r="D62" s="12">
        <v>12998</v>
      </c>
      <c r="E62" s="12">
        <v>13690</v>
      </c>
      <c r="F62" s="12">
        <v>16665</v>
      </c>
    </row>
    <row r="63" spans="1:7" x14ac:dyDescent="0.2">
      <c r="A63" s="12" t="s">
        <v>22</v>
      </c>
      <c r="B63" s="12">
        <v>10562</v>
      </c>
      <c r="C63" s="12">
        <v>10940</v>
      </c>
      <c r="D63" s="12">
        <v>12714</v>
      </c>
      <c r="E63" s="12">
        <v>13422</v>
      </c>
      <c r="F63" s="12">
        <v>16958</v>
      </c>
    </row>
    <row r="64" spans="1:7" x14ac:dyDescent="0.2">
      <c r="A64" s="12" t="s">
        <v>23</v>
      </c>
      <c r="B64" s="12">
        <v>9858</v>
      </c>
      <c r="C64" s="12">
        <v>10280</v>
      </c>
      <c r="D64" s="12">
        <v>12306</v>
      </c>
      <c r="E64" s="12">
        <v>13088</v>
      </c>
      <c r="F64" s="12">
        <v>16792</v>
      </c>
    </row>
    <row r="65" spans="1:6" x14ac:dyDescent="0.2">
      <c r="A65" s="12" t="s">
        <v>24</v>
      </c>
      <c r="B65" s="12">
        <v>9304</v>
      </c>
      <c r="C65" s="12">
        <v>9786</v>
      </c>
      <c r="D65" s="12">
        <v>12006</v>
      </c>
      <c r="E65" s="12">
        <v>12934</v>
      </c>
      <c r="F65" s="12">
        <v>16513</v>
      </c>
    </row>
    <row r="66" spans="1:6" x14ac:dyDescent="0.2">
      <c r="A66" s="12" t="s">
        <v>25</v>
      </c>
      <c r="B66" s="12">
        <v>9054</v>
      </c>
      <c r="C66" s="12">
        <v>9634</v>
      </c>
      <c r="D66" s="12">
        <v>11980</v>
      </c>
      <c r="E66" s="12">
        <v>13080</v>
      </c>
      <c r="F66" s="12">
        <v>16658</v>
      </c>
    </row>
    <row r="67" spans="1:6" x14ac:dyDescent="0.2">
      <c r="A67" s="12" t="s">
        <v>26</v>
      </c>
      <c r="B67" s="12">
        <v>8994</v>
      </c>
      <c r="C67" s="12">
        <v>9656</v>
      </c>
      <c r="D67" s="12">
        <v>12100</v>
      </c>
      <c r="E67" s="12">
        <v>13342</v>
      </c>
      <c r="F67" s="12">
        <v>17284</v>
      </c>
    </row>
    <row r="68" spans="1:6" x14ac:dyDescent="0.2">
      <c r="A68" s="12" t="s">
        <v>27</v>
      </c>
      <c r="B68" s="12">
        <v>8890</v>
      </c>
      <c r="C68" s="12">
        <v>9622</v>
      </c>
      <c r="D68" s="12">
        <v>12190</v>
      </c>
      <c r="E68" s="12">
        <v>13502</v>
      </c>
      <c r="F68" s="12">
        <v>18037</v>
      </c>
    </row>
    <row r="69" spans="1:6" x14ac:dyDescent="0.2">
      <c r="A69" s="12" t="s">
        <v>28</v>
      </c>
      <c r="B69" s="12">
        <v>8612</v>
      </c>
      <c r="C69" s="12">
        <v>9442</v>
      </c>
      <c r="D69" s="12">
        <v>12166</v>
      </c>
      <c r="E69" s="12">
        <v>13520</v>
      </c>
      <c r="F69" s="12">
        <v>18554</v>
      </c>
    </row>
    <row r="70" spans="1:6" x14ac:dyDescent="0.2">
      <c r="A70" s="12" t="s">
        <v>29</v>
      </c>
      <c r="B70" s="12">
        <v>8206</v>
      </c>
      <c r="C70" s="12">
        <v>9064</v>
      </c>
      <c r="D70" s="12">
        <v>11944</v>
      </c>
      <c r="E70" s="12">
        <v>13360</v>
      </c>
      <c r="F70" s="12">
        <v>18749</v>
      </c>
    </row>
    <row r="71" spans="1:6" x14ac:dyDescent="0.2">
      <c r="A71" s="12" t="s">
        <v>30</v>
      </c>
      <c r="B71" s="12">
        <v>7816</v>
      </c>
      <c r="C71" s="12">
        <v>8700</v>
      </c>
      <c r="D71" s="12">
        <v>11728</v>
      </c>
      <c r="E71" s="12">
        <v>13244</v>
      </c>
      <c r="F71" s="12">
        <v>18799</v>
      </c>
    </row>
    <row r="72" spans="1:6" x14ac:dyDescent="0.2">
      <c r="A72" s="12" t="s">
        <v>31</v>
      </c>
      <c r="B72" s="12">
        <v>7530</v>
      </c>
      <c r="C72" s="12">
        <v>8462</v>
      </c>
      <c r="D72" s="12">
        <v>11614</v>
      </c>
      <c r="E72" s="12">
        <v>13260</v>
      </c>
      <c r="F72" s="12">
        <v>18988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workbookViewId="0">
      <selection activeCell="L10" sqref="L10"/>
    </sheetView>
  </sheetViews>
  <sheetFormatPr baseColWidth="10" defaultRowHeight="16" x14ac:dyDescent="0.2"/>
  <cols>
    <col min="2" max="2" width="12.1640625" customWidth="1"/>
    <col min="3" max="3" width="12" customWidth="1"/>
    <col min="4" max="4" width="11.83203125" customWidth="1"/>
    <col min="5" max="5" width="14.1640625" customWidth="1"/>
    <col min="6" max="7" width="12" customWidth="1"/>
    <col min="8" max="8" width="11.6640625" customWidth="1"/>
    <col min="9" max="10" width="12" customWidth="1"/>
    <col min="11" max="11" width="11.6640625" customWidth="1"/>
    <col min="12" max="12" width="12.6640625" customWidth="1"/>
    <col min="13" max="13" width="12.5" customWidth="1"/>
  </cols>
  <sheetData>
    <row r="1" spans="1:13" x14ac:dyDescent="0.2">
      <c r="A1" s="16" t="s">
        <v>177</v>
      </c>
    </row>
    <row r="3" spans="1:13" s="1" customFormat="1" ht="48" x14ac:dyDescent="0.2">
      <c r="A3" s="3" t="s">
        <v>49</v>
      </c>
      <c r="B3" s="3" t="s">
        <v>178</v>
      </c>
      <c r="C3" s="3" t="s">
        <v>179</v>
      </c>
      <c r="D3" s="3" t="s">
        <v>180</v>
      </c>
      <c r="E3" s="3" t="s">
        <v>181</v>
      </c>
      <c r="F3" s="3" t="s">
        <v>171</v>
      </c>
      <c r="G3" s="3" t="s">
        <v>172</v>
      </c>
      <c r="H3" s="3" t="s">
        <v>173</v>
      </c>
      <c r="I3" s="3" t="s">
        <v>175</v>
      </c>
      <c r="J3" s="3" t="s">
        <v>174</v>
      </c>
      <c r="K3" s="3" t="s">
        <v>176</v>
      </c>
      <c r="L3" s="3" t="s">
        <v>182</v>
      </c>
      <c r="M3" s="3" t="s">
        <v>183</v>
      </c>
    </row>
    <row r="4" spans="1:13" x14ac:dyDescent="0.2">
      <c r="A4" s="7">
        <v>2017</v>
      </c>
      <c r="B4" s="7">
        <v>6700</v>
      </c>
      <c r="C4" s="7">
        <v>27409</v>
      </c>
      <c r="D4" s="7">
        <v>37430</v>
      </c>
      <c r="E4" s="7">
        <v>32410</v>
      </c>
      <c r="F4" s="7">
        <v>28816</v>
      </c>
      <c r="G4" s="7">
        <v>34376</v>
      </c>
      <c r="H4" s="7">
        <v>46047</v>
      </c>
      <c r="I4" s="7">
        <v>46045</v>
      </c>
      <c r="J4" s="7">
        <v>43755</v>
      </c>
      <c r="K4" s="7">
        <v>44538</v>
      </c>
      <c r="L4" s="7">
        <f>SUM(G4:K4)</f>
        <v>214761</v>
      </c>
      <c r="M4" s="7">
        <f>SUM(G4:J4)</f>
        <v>170223</v>
      </c>
    </row>
    <row r="5" spans="1:13" x14ac:dyDescent="0.2">
      <c r="A5" s="7">
        <v>2022</v>
      </c>
      <c r="B5" s="7" t="s">
        <v>184</v>
      </c>
      <c r="C5" s="7" t="s">
        <v>184</v>
      </c>
      <c r="D5" s="7">
        <f>B4+C4</f>
        <v>34109</v>
      </c>
      <c r="E5" s="7">
        <v>37430</v>
      </c>
      <c r="F5" s="7">
        <v>32410</v>
      </c>
      <c r="G5" s="7">
        <v>28816</v>
      </c>
      <c r="H5" s="7">
        <v>34376</v>
      </c>
      <c r="I5" s="7">
        <v>46047</v>
      </c>
      <c r="J5" s="7">
        <v>46045</v>
      </c>
      <c r="K5" s="7">
        <v>43755</v>
      </c>
      <c r="L5" s="7">
        <f t="shared" ref="L5:L8" si="0">SUM(G5:K5)</f>
        <v>199039</v>
      </c>
      <c r="M5" s="7">
        <f t="shared" ref="M5:M8" si="1">SUM(G5:J5)</f>
        <v>155284</v>
      </c>
    </row>
    <row r="6" spans="1:13" x14ac:dyDescent="0.2">
      <c r="A6" s="7">
        <v>2027</v>
      </c>
      <c r="B6" s="7" t="s">
        <v>184</v>
      </c>
      <c r="C6" s="7" t="s">
        <v>184</v>
      </c>
      <c r="D6" s="7" t="s">
        <v>184</v>
      </c>
      <c r="E6" s="7">
        <v>34109</v>
      </c>
      <c r="F6" s="7">
        <v>37430</v>
      </c>
      <c r="G6" s="7">
        <v>32410</v>
      </c>
      <c r="H6" s="7">
        <v>28816</v>
      </c>
      <c r="I6" s="7">
        <v>34376</v>
      </c>
      <c r="J6" s="7">
        <v>46047</v>
      </c>
      <c r="K6" s="7">
        <v>46045</v>
      </c>
      <c r="L6" s="7">
        <f t="shared" si="0"/>
        <v>187694</v>
      </c>
      <c r="M6" s="7">
        <f t="shared" si="1"/>
        <v>141649</v>
      </c>
    </row>
    <row r="7" spans="1:13" x14ac:dyDescent="0.2">
      <c r="A7" s="7">
        <v>2032</v>
      </c>
      <c r="B7" s="7" t="s">
        <v>184</v>
      </c>
      <c r="C7" s="7" t="s">
        <v>184</v>
      </c>
      <c r="D7" s="7" t="s">
        <v>184</v>
      </c>
      <c r="E7" s="7" t="s">
        <v>184</v>
      </c>
      <c r="F7" s="7">
        <v>34109</v>
      </c>
      <c r="G7" s="7">
        <v>37430</v>
      </c>
      <c r="H7" s="7">
        <v>32410</v>
      </c>
      <c r="I7" s="7">
        <v>28816</v>
      </c>
      <c r="J7" s="7">
        <v>34376</v>
      </c>
      <c r="K7" s="7">
        <v>46047</v>
      </c>
      <c r="L7" s="7">
        <f t="shared" si="0"/>
        <v>179079</v>
      </c>
      <c r="M7" s="7">
        <f t="shared" si="1"/>
        <v>133032</v>
      </c>
    </row>
    <row r="8" spans="1:13" x14ac:dyDescent="0.2">
      <c r="A8" s="7">
        <v>2037</v>
      </c>
      <c r="B8" s="7" t="s">
        <v>184</v>
      </c>
      <c r="C8" s="7" t="s">
        <v>184</v>
      </c>
      <c r="D8" s="7" t="s">
        <v>184</v>
      </c>
      <c r="E8" s="7" t="s">
        <v>184</v>
      </c>
      <c r="F8" s="7" t="s">
        <v>184</v>
      </c>
      <c r="G8" s="7">
        <v>34109</v>
      </c>
      <c r="H8" s="7">
        <v>37430</v>
      </c>
      <c r="I8" s="7">
        <v>32410</v>
      </c>
      <c r="J8" s="7">
        <v>28816</v>
      </c>
      <c r="K8" s="7">
        <v>34376</v>
      </c>
      <c r="L8" s="7">
        <f>SUM(G8:K8)</f>
        <v>167141</v>
      </c>
      <c r="M8" s="7">
        <f t="shared" si="1"/>
        <v>132765</v>
      </c>
    </row>
    <row r="10" spans="1:13" x14ac:dyDescent="0.2">
      <c r="A10" t="s">
        <v>185</v>
      </c>
    </row>
    <row r="12" spans="1:13" x14ac:dyDescent="0.2">
      <c r="A12" t="s">
        <v>186</v>
      </c>
    </row>
    <row r="14" spans="1:13" x14ac:dyDescent="0.2"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</row>
    <row r="15" spans="1:13" x14ac:dyDescent="0.2">
      <c r="A15" s="19"/>
      <c r="B15" s="19"/>
      <c r="C15" s="2"/>
      <c r="D15" s="2"/>
      <c r="E15" s="2"/>
      <c r="F15" s="2"/>
      <c r="G15" s="2"/>
      <c r="H15" s="2"/>
      <c r="I15" s="2"/>
      <c r="J15" s="2"/>
      <c r="K15" s="2"/>
      <c r="L15" s="2"/>
    </row>
  </sheetData>
  <pageMargins left="0.7" right="0.7" top="0.75" bottom="0.75" header="0.3" footer="0.3"/>
  <ignoredErrors>
    <ignoredError sqref="L4:M7 M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Sünnid 1919-2016</vt:lpstr>
      <vt:lpstr>Naised ja lapsed</vt:lpstr>
      <vt:lpstr>Rahvastikuprognoos</vt:lpstr>
      <vt:lpstr>Sünnitusealiste prognoos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2017-10-20T13:42:27Z</dcterms:created>
  <dcterms:modified xsi:type="dcterms:W3CDTF">2017-10-26T17:48:39Z</dcterms:modified>
</cp:coreProperties>
</file>